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461"/>
  </bookViews>
  <sheets>
    <sheet name="Plan1" sheetId="1" r:id="rId1"/>
  </sheets>
  <definedNames>
    <definedName name="_xlnm.Print_Area" localSheetId="0">Plan1!$A$1:$K$28</definedName>
  </definedNames>
  <calcPr calcId="125725"/>
</workbook>
</file>

<file path=xl/calcChain.xml><?xml version="1.0" encoding="utf-8"?>
<calcChain xmlns="http://schemas.openxmlformats.org/spreadsheetml/2006/main">
  <c r="I13" i="1"/>
  <c r="I14"/>
  <c r="K14" s="1"/>
  <c r="I15"/>
  <c r="K15" s="1"/>
  <c r="I16"/>
  <c r="K16" s="1"/>
  <c r="I17"/>
  <c r="K17" s="1"/>
  <c r="I12"/>
  <c r="K12" s="1"/>
  <c r="I10"/>
  <c r="K10" s="1"/>
  <c r="I11"/>
  <c r="G11"/>
  <c r="I9"/>
  <c r="K9" s="1"/>
  <c r="I8"/>
  <c r="K8" s="1"/>
  <c r="G7"/>
  <c r="K7" s="1"/>
  <c r="I5"/>
  <c r="J6"/>
  <c r="J7"/>
  <c r="J8"/>
  <c r="J9"/>
  <c r="J10"/>
  <c r="J11"/>
  <c r="J12"/>
  <c r="J13"/>
  <c r="J14"/>
  <c r="J15"/>
  <c r="J16"/>
  <c r="J17"/>
  <c r="J5"/>
  <c r="A15"/>
  <c r="A17" s="1"/>
  <c r="K13"/>
  <c r="G5"/>
  <c r="E5"/>
  <c r="E6"/>
  <c r="K6" s="1"/>
  <c r="G6"/>
  <c r="A10"/>
  <c r="A14" s="1"/>
  <c r="A16" s="1"/>
  <c r="C18"/>
  <c r="C20" s="1"/>
  <c r="D18" l="1"/>
  <c r="I18"/>
  <c r="K5"/>
  <c r="K11"/>
  <c r="G18"/>
  <c r="F18" s="1"/>
  <c r="E18"/>
  <c r="H18" l="1"/>
  <c r="I19"/>
  <c r="K19" s="1"/>
  <c r="I20"/>
  <c r="K18"/>
  <c r="G19"/>
  <c r="E19"/>
  <c r="E20"/>
  <c r="G20" s="1"/>
  <c r="J18"/>
  <c r="D20" l="1"/>
  <c r="F20" s="1"/>
  <c r="H20" s="1"/>
</calcChain>
</file>

<file path=xl/sharedStrings.xml><?xml version="1.0" encoding="utf-8"?>
<sst xmlns="http://schemas.openxmlformats.org/spreadsheetml/2006/main" count="47" uniqueCount="40">
  <si>
    <t>ANEXO B – CRONOGRAMA FÍSICO FINANCEIRO</t>
  </si>
  <si>
    <t>ITEM</t>
  </si>
  <si>
    <t>DESCRIÇÃO</t>
  </si>
  <si>
    <t>R$ TOTAL</t>
  </si>
  <si>
    <t>1 a 30</t>
  </si>
  <si>
    <t>31 a 60</t>
  </si>
  <si>
    <t>ACUMULADO</t>
  </si>
  <si>
    <t>% FÍSICA</t>
  </si>
  <si>
    <t>R$</t>
  </si>
  <si>
    <t>FUNDAÇÕES</t>
  </si>
  <si>
    <t>INSTALAÇOES TELEFÔNICAS / LÓGICA / CFTV</t>
  </si>
  <si>
    <t>INSTALAÇÕES ANTENAS</t>
  </si>
  <si>
    <t>INSTALAÇÕES DE GÁS (GLP)</t>
  </si>
  <si>
    <t>INSTALAÇÕES DE GASES HOSPITALARES</t>
  </si>
  <si>
    <t>CUSTO TOTAL DA OBRA (R$) - SEM BDI</t>
  </si>
  <si>
    <t>BONIFICAÇÃO E DESPESAS INDIRETAS (BDI) 23,25%</t>
  </si>
  <si>
    <t>PREÇO TOTAL DA OBRA (R$) - ACUMULADO</t>
  </si>
  <si>
    <t>________________________________________________</t>
  </si>
  <si>
    <t>Adj Sec Tec - CRO/5</t>
  </si>
  <si>
    <r>
      <t xml:space="preserve">RODRIGO </t>
    </r>
    <r>
      <rPr>
        <b/>
        <sz val="10"/>
        <color indexed="8"/>
        <rFont val="Times New Roman"/>
        <family val="1"/>
        <charset val="1"/>
      </rPr>
      <t>SCOCZYNSKI</t>
    </r>
    <r>
      <rPr>
        <sz val="10"/>
        <color indexed="8"/>
        <rFont val="Times New Roman"/>
        <family val="1"/>
        <charset val="1"/>
      </rPr>
      <t xml:space="preserve"> RIBEIRO- 2º Ten OTT              </t>
    </r>
  </si>
  <si>
    <t>NO IMPEDIMENTO DE:</t>
  </si>
  <si>
    <t>Ch Sec Tec - CRO/5</t>
  </si>
  <si>
    <t>___________________________________________________</t>
  </si>
  <si>
    <r>
      <rPr>
        <b/>
        <sz val="9"/>
        <color indexed="8"/>
        <rFont val="Times New Roman"/>
        <family val="1"/>
      </rPr>
      <t xml:space="preserve">JOSÉ LUÍS </t>
    </r>
    <r>
      <rPr>
        <sz val="9"/>
        <color indexed="8"/>
        <rFont val="Times New Roman"/>
        <family val="1"/>
        <charset val="1"/>
      </rPr>
      <t>OLIVEIRA DE MAGALHÃES JÚNIOR - Maj QEM</t>
    </r>
  </si>
  <si>
    <r>
      <t xml:space="preserve">MÁRCIO LEANDRO </t>
    </r>
    <r>
      <rPr>
        <b/>
        <sz val="10"/>
        <color indexed="8"/>
        <rFont val="Times New Roman"/>
        <family val="1"/>
      </rPr>
      <t>BURIGO</t>
    </r>
    <r>
      <rPr>
        <sz val="10"/>
        <color indexed="8"/>
        <rFont val="Times New Roman"/>
        <family val="1"/>
      </rPr>
      <t xml:space="preserve"> - Cap QEM</t>
    </r>
  </si>
  <si>
    <t>_________________________________</t>
  </si>
  <si>
    <t>Ch - CRO/5</t>
  </si>
  <si>
    <r>
      <t xml:space="preserve">SÉRGIO LUIZ FELIZARDO </t>
    </r>
    <r>
      <rPr>
        <b/>
        <sz val="10"/>
        <color indexed="8"/>
        <rFont val="Times New Roman"/>
        <family val="1"/>
      </rPr>
      <t>RIBEIRO</t>
    </r>
    <r>
      <rPr>
        <sz val="10"/>
        <color indexed="8"/>
        <rFont val="Times New Roman"/>
        <family val="1"/>
        <charset val="1"/>
      </rPr>
      <t xml:space="preserve"> - Ten Cel QEM</t>
    </r>
  </si>
  <si>
    <t>Engº Civil, MSc - CREA PR-128171/D</t>
  </si>
  <si>
    <t>61 a 90</t>
  </si>
  <si>
    <t xml:space="preserve">SERVIÇOS TÉCNICOS PROFISSIONAIS/CANTEIRO </t>
  </si>
  <si>
    <t>PLANO DE REMOÇÃO SASC</t>
  </si>
  <si>
    <t>RETIRADA DE TANQUES SUBTERRÂNEOS</t>
  </si>
  <si>
    <t>REATERRO</t>
  </si>
  <si>
    <t>DESTINAÇÃO DE OBJETOS CONTAMINADOS</t>
  </si>
  <si>
    <t>DEMOLIÇÃO DE EDIFICAÇÃO DOS TANQUES AÉREOS</t>
  </si>
  <si>
    <t>PLANTIO DE GRAMA SÃO CARLOS EM LEIVA</t>
  </si>
  <si>
    <t>LIMPEZA FINAL</t>
  </si>
  <si>
    <t>CURITIBA/PR, 28 DE JULHO DE 2015</t>
  </si>
  <si>
    <t>REMOÇÃO DE TANQUES AÉREOS E SUBTERRÂNEOS NO 34º BATALHÃO DE INFANTARIA MECANIZADO, EM FOZ DO IGUAÇU-PR</t>
  </si>
</sst>
</file>

<file path=xl/styles.xml><?xml version="1.0" encoding="utf-8"?>
<styleSheet xmlns="http://schemas.openxmlformats.org/spreadsheetml/2006/main">
  <numFmts count="1">
    <numFmt numFmtId="164" formatCode="&quot;R$ &quot;#,##0.00"/>
  </numFmts>
  <fonts count="14">
    <font>
      <sz val="8"/>
      <color indexed="8"/>
      <name val="Arial"/>
      <family val="2"/>
    </font>
    <font>
      <b/>
      <sz val="10"/>
      <name val="Arial"/>
      <family val="2"/>
    </font>
    <font>
      <sz val="12"/>
      <color indexed="8"/>
      <name val="Times New Roman"/>
      <family val="1"/>
      <charset val="1"/>
    </font>
    <font>
      <sz val="10"/>
      <color indexed="8"/>
      <name val="Times New Roman"/>
      <family val="1"/>
      <charset val="1"/>
    </font>
    <font>
      <b/>
      <sz val="10"/>
      <name val="Arial"/>
      <family val="2"/>
    </font>
    <font>
      <b/>
      <sz val="10"/>
      <color indexed="8"/>
      <name val="Times New Roman"/>
      <family val="1"/>
    </font>
    <font>
      <sz val="8"/>
      <color indexed="8"/>
      <name val="Times New Roman"/>
      <family val="1"/>
      <charset val="1"/>
    </font>
    <font>
      <sz val="8"/>
      <name val="Arial"/>
      <family val="2"/>
    </font>
    <font>
      <sz val="12"/>
      <color indexed="8"/>
      <name val="Times New Roman"/>
      <family val="1"/>
    </font>
    <font>
      <b/>
      <sz val="10"/>
      <color indexed="8"/>
      <name val="Times New Roman"/>
      <family val="1"/>
      <charset val="1"/>
    </font>
    <font>
      <sz val="9"/>
      <color indexed="8"/>
      <name val="Times New Roman"/>
      <family val="1"/>
      <charset val="1"/>
    </font>
    <font>
      <sz val="10"/>
      <color indexed="8"/>
      <name val="Times New Roman"/>
      <family val="1"/>
    </font>
    <font>
      <b/>
      <sz val="9"/>
      <color indexed="8"/>
      <name val="Times New Roman"/>
      <family val="1"/>
    </font>
    <font>
      <sz val="9"/>
      <color indexed="8"/>
      <name val="Times New Roman"/>
      <family val="1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/>
      <bottom style="hair">
        <color indexed="8"/>
      </bottom>
      <diagonal/>
    </border>
    <border>
      <left/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indexed="8"/>
      </left>
      <right/>
      <top/>
      <bottom style="hair">
        <color indexed="8"/>
      </bottom>
      <diagonal/>
    </border>
  </borders>
  <cellStyleXfs count="2">
    <xf numFmtId="0" fontId="0" fillId="0" borderId="0"/>
    <xf numFmtId="9" fontId="1" fillId="0" borderId="0" applyFill="0" applyBorder="0" applyAlignment="0" applyProtection="0"/>
  </cellStyleXfs>
  <cellXfs count="57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0" xfId="0" applyNumberFormat="1" applyFont="1" applyAlignment="1">
      <alignment horizontal="right" vertical="center"/>
    </xf>
    <xf numFmtId="9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top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9" fontId="3" fillId="0" borderId="1" xfId="0" applyNumberFormat="1" applyFont="1" applyFill="1" applyBorder="1" applyAlignment="1">
      <alignment horizontal="center" vertical="center"/>
    </xf>
    <xf numFmtId="9" fontId="3" fillId="0" borderId="1" xfId="0" applyNumberFormat="1" applyFont="1" applyFill="1" applyBorder="1" applyAlignment="1">
      <alignment horizontal="right" vertical="center"/>
    </xf>
    <xf numFmtId="10" fontId="3" fillId="0" borderId="1" xfId="0" applyNumberFormat="1" applyFont="1" applyBorder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 vertical="center"/>
    </xf>
    <xf numFmtId="10" fontId="3" fillId="0" borderId="1" xfId="0" applyNumberFormat="1" applyFont="1" applyBorder="1" applyAlignment="1">
      <alignment horizontal="center" vertical="center"/>
    </xf>
    <xf numFmtId="0" fontId="4" fillId="0" borderId="0" xfId="0" applyFont="1" applyAlignment="1">
      <alignment vertical="top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/>
    </xf>
    <xf numFmtId="9" fontId="5" fillId="0" borderId="2" xfId="0" applyNumberFormat="1" applyFont="1" applyFill="1" applyBorder="1" applyAlignment="1">
      <alignment horizontal="centerContinuous" vertical="center"/>
    </xf>
    <xf numFmtId="9" fontId="5" fillId="0" borderId="3" xfId="0" applyNumberFormat="1" applyFont="1" applyFill="1" applyBorder="1" applyAlignment="1">
      <alignment horizontal="centerContinuous" vertical="center"/>
    </xf>
    <xf numFmtId="4" fontId="3" fillId="0" borderId="1" xfId="0" applyNumberFormat="1" applyFont="1" applyBorder="1" applyAlignment="1">
      <alignment horizontal="right" vertical="center"/>
    </xf>
    <xf numFmtId="0" fontId="2" fillId="0" borderId="0" xfId="0" applyFont="1" applyFill="1" applyAlignment="1">
      <alignment horizontal="centerContinuous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10" fontId="7" fillId="0" borderId="0" xfId="1" applyNumberFormat="1" applyFont="1" applyAlignment="1">
      <alignment vertical="center"/>
    </xf>
    <xf numFmtId="10" fontId="3" fillId="0" borderId="1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Continuous" vertical="center" wrapText="1"/>
    </xf>
    <xf numFmtId="0" fontId="2" fillId="0" borderId="0" xfId="0" applyNumberFormat="1" applyFont="1" applyFill="1" applyAlignment="1">
      <alignment horizontal="right" vertical="center"/>
    </xf>
    <xf numFmtId="9" fontId="2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vertical="top"/>
    </xf>
    <xf numFmtId="164" fontId="3" fillId="0" borderId="1" xfId="0" applyNumberFormat="1" applyFont="1" applyFill="1" applyBorder="1" applyAlignment="1">
      <alignment vertical="top"/>
    </xf>
    <xf numFmtId="4" fontId="3" fillId="0" borderId="1" xfId="0" applyNumberFormat="1" applyFont="1" applyBorder="1" applyAlignment="1">
      <alignment horizontal="center" vertical="center"/>
    </xf>
    <xf numFmtId="164" fontId="3" fillId="0" borderId="0" xfId="0" applyNumberFormat="1" applyFont="1" applyAlignment="1">
      <alignment vertical="center"/>
    </xf>
    <xf numFmtId="164" fontId="3" fillId="0" borderId="1" xfId="0" applyNumberFormat="1" applyFont="1" applyBorder="1" applyAlignment="1">
      <alignment vertical="center"/>
    </xf>
    <xf numFmtId="10" fontId="3" fillId="0" borderId="2" xfId="0" applyNumberFormat="1" applyFont="1" applyFill="1" applyBorder="1" applyAlignment="1">
      <alignment vertical="center"/>
    </xf>
    <xf numFmtId="10" fontId="3" fillId="0" borderId="5" xfId="0" applyNumberFormat="1" applyFont="1" applyBorder="1" applyAlignment="1">
      <alignment horizontal="centerContinuous" vertical="center"/>
    </xf>
    <xf numFmtId="10" fontId="3" fillId="0" borderId="6" xfId="0" applyNumberFormat="1" applyFont="1" applyBorder="1" applyAlignment="1">
      <alignment horizontal="centerContinuous" vertical="center"/>
    </xf>
    <xf numFmtId="10" fontId="3" fillId="0" borderId="7" xfId="0" applyNumberFormat="1" applyFont="1" applyBorder="1" applyAlignment="1">
      <alignment horizontal="centerContinuous" vertical="center"/>
    </xf>
    <xf numFmtId="10" fontId="3" fillId="0" borderId="8" xfId="0" applyNumberFormat="1" applyFont="1" applyBorder="1" applyAlignment="1">
      <alignment horizontal="centerContinuous" vertical="center"/>
    </xf>
    <xf numFmtId="4" fontId="3" fillId="0" borderId="1" xfId="0" applyNumberFormat="1" applyFont="1" applyFill="1" applyBorder="1" applyAlignment="1">
      <alignment horizontal="center" vertical="top"/>
    </xf>
    <xf numFmtId="4" fontId="3" fillId="0" borderId="8" xfId="0" applyNumberFormat="1" applyFont="1" applyBorder="1" applyAlignment="1">
      <alignment horizontal="center" vertical="center"/>
    </xf>
    <xf numFmtId="0" fontId="1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9" fontId="5" fillId="0" borderId="2" xfId="0" applyNumberFormat="1" applyFont="1" applyFill="1" applyBorder="1" applyAlignment="1">
      <alignment horizontal="center" vertical="center"/>
    </xf>
    <xf numFmtId="9" fontId="5" fillId="0" borderId="3" xfId="0" applyNumberFormat="1" applyFont="1" applyFill="1" applyBorder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</cellXfs>
  <cellStyles count="2">
    <cellStyle name="Normal" xfId="0" builtinId="0"/>
    <cellStyle name="Porcentagem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O32"/>
  <sheetViews>
    <sheetView tabSelected="1" zoomScale="85" zoomScaleNormal="85" workbookViewId="0">
      <selection activeCell="L32" sqref="A1:O32"/>
    </sheetView>
  </sheetViews>
  <sheetFormatPr defaultRowHeight="11.25"/>
  <cols>
    <col min="2" max="2" width="65.6640625" customWidth="1"/>
    <col min="3" max="3" width="16.5" customWidth="1"/>
    <col min="4" max="4" width="10.83203125" customWidth="1"/>
    <col min="5" max="5" width="16.6640625" customWidth="1"/>
    <col min="6" max="6" width="11.1640625" customWidth="1"/>
    <col min="7" max="9" width="13.33203125" customWidth="1"/>
    <col min="10" max="10" width="10.5" customWidth="1"/>
    <col min="11" max="11" width="16.6640625" customWidth="1"/>
    <col min="12" max="12" width="11" customWidth="1"/>
    <col min="13" max="14" width="9.33203125" hidden="1" customWidth="1"/>
  </cols>
  <sheetData>
    <row r="1" spans="1:14" ht="12.95" customHeight="1">
      <c r="A1" s="28" t="s">
        <v>0</v>
      </c>
      <c r="B1" s="28"/>
      <c r="C1" s="28"/>
      <c r="D1" s="28"/>
      <c r="E1" s="28"/>
      <c r="F1" s="28"/>
      <c r="G1" s="28"/>
      <c r="H1" s="28"/>
      <c r="I1" s="28"/>
      <c r="J1" s="1"/>
      <c r="K1" s="1"/>
      <c r="L1" s="1"/>
    </row>
    <row r="2" spans="1:14" ht="35.25" customHeight="1">
      <c r="A2" s="33" t="s">
        <v>39</v>
      </c>
      <c r="B2" s="33"/>
      <c r="C2" s="33"/>
      <c r="D2" s="33"/>
      <c r="E2" s="33"/>
      <c r="F2" s="33"/>
      <c r="G2" s="33"/>
      <c r="H2" s="33"/>
      <c r="I2" s="33"/>
      <c r="J2" s="33"/>
      <c r="K2" s="33"/>
      <c r="L2" s="1"/>
    </row>
    <row r="3" spans="1:14" ht="12.95" customHeight="1">
      <c r="A3" s="22" t="s">
        <v>1</v>
      </c>
      <c r="B3" s="23" t="s">
        <v>2</v>
      </c>
      <c r="C3" s="24" t="s">
        <v>3</v>
      </c>
      <c r="D3" s="25" t="s">
        <v>4</v>
      </c>
      <c r="E3" s="26"/>
      <c r="F3" s="51" t="s">
        <v>5</v>
      </c>
      <c r="G3" s="52"/>
      <c r="H3" s="51" t="s">
        <v>29</v>
      </c>
      <c r="I3" s="52"/>
      <c r="J3" s="25" t="s">
        <v>6</v>
      </c>
      <c r="K3" s="26"/>
      <c r="L3" s="11"/>
      <c r="M3" s="11"/>
      <c r="N3" s="11"/>
    </row>
    <row r="4" spans="1:14" ht="12.95" customHeight="1">
      <c r="A4" s="9"/>
      <c r="B4" s="12"/>
      <c r="C4" s="27"/>
      <c r="D4" s="13" t="s">
        <v>7</v>
      </c>
      <c r="E4" s="10" t="s">
        <v>8</v>
      </c>
      <c r="F4" s="13" t="s">
        <v>7</v>
      </c>
      <c r="G4" s="9" t="s">
        <v>8</v>
      </c>
      <c r="H4" s="13" t="s">
        <v>7</v>
      </c>
      <c r="I4" s="9" t="s">
        <v>8</v>
      </c>
      <c r="J4" s="14" t="s">
        <v>7</v>
      </c>
      <c r="K4" s="10" t="s">
        <v>8</v>
      </c>
      <c r="L4" s="11"/>
      <c r="M4" s="11"/>
      <c r="N4" s="11"/>
    </row>
    <row r="5" spans="1:14" ht="12.95" customHeight="1">
      <c r="A5" s="20">
        <v>1</v>
      </c>
      <c r="B5" s="21" t="s">
        <v>30</v>
      </c>
      <c r="C5" s="37">
        <v>21454.61</v>
      </c>
      <c r="D5" s="18">
        <v>0.4</v>
      </c>
      <c r="E5" s="38">
        <f>D5*$C$5</f>
        <v>8581.844000000001</v>
      </c>
      <c r="F5" s="18">
        <v>0.3</v>
      </c>
      <c r="G5" s="38">
        <f>F5*C5</f>
        <v>6436.3829999999998</v>
      </c>
      <c r="H5" s="18">
        <v>0.3</v>
      </c>
      <c r="I5" s="38">
        <f>H5*C5</f>
        <v>6436.3829999999998</v>
      </c>
      <c r="J5" s="18">
        <f>D5+F5+H5</f>
        <v>1</v>
      </c>
      <c r="K5" s="40">
        <f>E5+G5+I5</f>
        <v>21454.61</v>
      </c>
      <c r="L5" s="39"/>
      <c r="M5" s="16"/>
      <c r="N5" s="16"/>
    </row>
    <row r="6" spans="1:14" ht="12.95" customHeight="1">
      <c r="A6" s="20">
        <v>2</v>
      </c>
      <c r="B6" s="21" t="s">
        <v>31</v>
      </c>
      <c r="C6" s="37">
        <v>29127.65</v>
      </c>
      <c r="D6" s="18">
        <v>0.8</v>
      </c>
      <c r="E6" s="38">
        <f>D6*$C$6</f>
        <v>23302.120000000003</v>
      </c>
      <c r="F6" s="18">
        <v>0.2</v>
      </c>
      <c r="G6" s="46">
        <f>F6*$C$6</f>
        <v>5825.5300000000007</v>
      </c>
      <c r="H6" s="46"/>
      <c r="I6" s="46"/>
      <c r="J6" s="18">
        <f t="shared" ref="J6:J18" si="0">D6+F6+H6</f>
        <v>1</v>
      </c>
      <c r="K6" s="40">
        <f t="shared" ref="K6:K18" si="1">E6+G6+I6</f>
        <v>29127.65</v>
      </c>
      <c r="L6" s="39"/>
      <c r="M6" s="16"/>
      <c r="N6" s="16"/>
    </row>
    <row r="7" spans="1:14" ht="12.95" customHeight="1">
      <c r="A7" s="20">
        <v>3</v>
      </c>
      <c r="B7" s="21" t="s">
        <v>32</v>
      </c>
      <c r="C7" s="37">
        <v>14932.32</v>
      </c>
      <c r="D7" s="18"/>
      <c r="E7" s="38"/>
      <c r="F7" s="18">
        <v>1</v>
      </c>
      <c r="G7" s="46">
        <f>F7*C7</f>
        <v>14932.32</v>
      </c>
      <c r="H7" s="46"/>
      <c r="I7" s="46"/>
      <c r="J7" s="18">
        <f t="shared" si="0"/>
        <v>1</v>
      </c>
      <c r="K7" s="40">
        <f t="shared" si="1"/>
        <v>14932.32</v>
      </c>
      <c r="L7" s="39"/>
      <c r="M7" s="16"/>
      <c r="N7" s="16"/>
    </row>
    <row r="8" spans="1:14" ht="12.95" customHeight="1">
      <c r="A8" s="20">
        <v>4</v>
      </c>
      <c r="B8" s="21" t="s">
        <v>33</v>
      </c>
      <c r="C8" s="37">
        <v>10407.51</v>
      </c>
      <c r="D8" s="18"/>
      <c r="E8" s="38"/>
      <c r="F8" s="18"/>
      <c r="G8" s="46"/>
      <c r="H8" s="18">
        <v>1</v>
      </c>
      <c r="I8" s="46">
        <f>H8*C8</f>
        <v>10407.51</v>
      </c>
      <c r="J8" s="18">
        <f t="shared" si="0"/>
        <v>1</v>
      </c>
      <c r="K8" s="40">
        <f t="shared" si="1"/>
        <v>10407.51</v>
      </c>
      <c r="L8" s="39"/>
      <c r="M8" s="16"/>
      <c r="N8" s="16"/>
    </row>
    <row r="9" spans="1:14" ht="12.95" customHeight="1">
      <c r="A9" s="20">
        <v>5</v>
      </c>
      <c r="B9" s="21" t="s">
        <v>34</v>
      </c>
      <c r="C9" s="37">
        <v>86465.04</v>
      </c>
      <c r="D9" s="18"/>
      <c r="E9" s="38"/>
      <c r="F9" s="18"/>
      <c r="G9" s="46"/>
      <c r="H9" s="18">
        <v>1</v>
      </c>
      <c r="I9" s="46">
        <f t="shared" ref="I9:I17" si="2">H9*C9</f>
        <v>86465.04</v>
      </c>
      <c r="J9" s="18">
        <f t="shared" si="0"/>
        <v>1</v>
      </c>
      <c r="K9" s="40">
        <f t="shared" si="1"/>
        <v>86465.04</v>
      </c>
      <c r="L9" s="39"/>
      <c r="M9" s="16"/>
      <c r="N9" s="16"/>
    </row>
    <row r="10" spans="1:14" ht="12.95" hidden="1" customHeight="1">
      <c r="A10" s="20" t="e">
        <f>#REF!+1</f>
        <v>#REF!</v>
      </c>
      <c r="B10" s="21" t="s">
        <v>9</v>
      </c>
      <c r="C10" s="37"/>
      <c r="D10" s="18"/>
      <c r="E10" s="38"/>
      <c r="F10" s="18"/>
      <c r="G10" s="46"/>
      <c r="H10" s="46"/>
      <c r="I10" s="46">
        <f t="shared" si="2"/>
        <v>0</v>
      </c>
      <c r="J10" s="18">
        <f t="shared" si="0"/>
        <v>0</v>
      </c>
      <c r="K10" s="40">
        <f t="shared" si="1"/>
        <v>0</v>
      </c>
      <c r="L10" s="39"/>
      <c r="M10" s="16"/>
      <c r="N10" s="16"/>
    </row>
    <row r="11" spans="1:14" ht="12.95" customHeight="1">
      <c r="A11" s="20">
        <v>6</v>
      </c>
      <c r="B11" s="21" t="s">
        <v>35</v>
      </c>
      <c r="C11" s="37">
        <v>3073.43</v>
      </c>
      <c r="D11" s="18"/>
      <c r="E11" s="38"/>
      <c r="F11" s="18">
        <v>0.8</v>
      </c>
      <c r="G11" s="46">
        <f>F11*C11</f>
        <v>2458.7440000000001</v>
      </c>
      <c r="H11" s="18">
        <v>0.2</v>
      </c>
      <c r="I11" s="46">
        <f t="shared" si="2"/>
        <v>614.68600000000004</v>
      </c>
      <c r="J11" s="18">
        <f t="shared" si="0"/>
        <v>1</v>
      </c>
      <c r="K11" s="40">
        <f t="shared" si="1"/>
        <v>3073.4300000000003</v>
      </c>
      <c r="L11" s="39"/>
      <c r="M11" s="16"/>
      <c r="N11" s="16"/>
    </row>
    <row r="12" spans="1:14" ht="12.95" customHeight="1">
      <c r="A12" s="20">
        <v>7</v>
      </c>
      <c r="B12" s="21" t="s">
        <v>36</v>
      </c>
      <c r="C12" s="37">
        <v>680.4</v>
      </c>
      <c r="D12" s="18"/>
      <c r="E12" s="38"/>
      <c r="F12" s="18"/>
      <c r="G12" s="46"/>
      <c r="H12" s="18">
        <v>1</v>
      </c>
      <c r="I12" s="46">
        <f t="shared" si="2"/>
        <v>680.4</v>
      </c>
      <c r="J12" s="18">
        <f t="shared" si="0"/>
        <v>1</v>
      </c>
      <c r="K12" s="40">
        <f t="shared" si="1"/>
        <v>680.4</v>
      </c>
      <c r="L12" s="39"/>
      <c r="M12" s="16"/>
      <c r="N12" s="16"/>
    </row>
    <row r="13" spans="1:14" ht="12.95" customHeight="1">
      <c r="A13" s="20">
        <v>8</v>
      </c>
      <c r="B13" s="21" t="s">
        <v>37</v>
      </c>
      <c r="C13" s="37">
        <v>195.3</v>
      </c>
      <c r="D13" s="18"/>
      <c r="E13" s="38"/>
      <c r="F13" s="18"/>
      <c r="G13" s="46"/>
      <c r="H13" s="18">
        <v>1</v>
      </c>
      <c r="I13" s="46">
        <f t="shared" si="2"/>
        <v>195.3</v>
      </c>
      <c r="J13" s="18">
        <f t="shared" si="0"/>
        <v>1</v>
      </c>
      <c r="K13" s="40">
        <f t="shared" si="1"/>
        <v>195.3</v>
      </c>
      <c r="L13" s="39"/>
      <c r="M13" s="16"/>
      <c r="N13" s="16"/>
    </row>
    <row r="14" spans="1:14" ht="12.95" hidden="1" customHeight="1">
      <c r="A14" s="20" t="e">
        <f>#REF!+1</f>
        <v>#REF!</v>
      </c>
      <c r="B14" s="21" t="s">
        <v>10</v>
      </c>
      <c r="C14" s="37"/>
      <c r="D14" s="18"/>
      <c r="E14" s="38"/>
      <c r="F14" s="18"/>
      <c r="G14" s="46"/>
      <c r="H14" s="46"/>
      <c r="I14" s="46">
        <f t="shared" si="2"/>
        <v>0</v>
      </c>
      <c r="J14" s="18">
        <f t="shared" si="0"/>
        <v>0</v>
      </c>
      <c r="K14" s="40">
        <f t="shared" si="1"/>
        <v>0</v>
      </c>
      <c r="L14" s="39"/>
      <c r="M14" s="16"/>
      <c r="N14" s="16"/>
    </row>
    <row r="15" spans="1:14" ht="12.95" hidden="1" customHeight="1">
      <c r="A15" s="20">
        <f t="shared" ref="A15:A17" si="3">A13+1</f>
        <v>9</v>
      </c>
      <c r="B15" s="21" t="s">
        <v>11</v>
      </c>
      <c r="C15" s="37"/>
      <c r="D15" s="18"/>
      <c r="E15" s="38"/>
      <c r="F15" s="18"/>
      <c r="G15" s="46"/>
      <c r="H15" s="46"/>
      <c r="I15" s="46">
        <f t="shared" si="2"/>
        <v>0</v>
      </c>
      <c r="J15" s="18">
        <f t="shared" si="0"/>
        <v>0</v>
      </c>
      <c r="K15" s="40">
        <f t="shared" si="1"/>
        <v>0</v>
      </c>
      <c r="L15" s="39"/>
      <c r="M15" s="16"/>
      <c r="N15" s="16"/>
    </row>
    <row r="16" spans="1:14" ht="12.95" hidden="1" customHeight="1">
      <c r="A16" s="20" t="e">
        <f t="shared" si="3"/>
        <v>#REF!</v>
      </c>
      <c r="B16" s="21" t="s">
        <v>12</v>
      </c>
      <c r="C16" s="37"/>
      <c r="D16" s="18"/>
      <c r="E16" s="38"/>
      <c r="F16" s="18"/>
      <c r="G16" s="46"/>
      <c r="H16" s="46"/>
      <c r="I16" s="46">
        <f t="shared" si="2"/>
        <v>0</v>
      </c>
      <c r="J16" s="18">
        <f t="shared" si="0"/>
        <v>0</v>
      </c>
      <c r="K16" s="40">
        <f t="shared" si="1"/>
        <v>0</v>
      </c>
      <c r="L16" s="39"/>
      <c r="M16" s="16"/>
      <c r="N16" s="16"/>
    </row>
    <row r="17" spans="1:15" ht="12.95" hidden="1" customHeight="1">
      <c r="A17" s="20">
        <f t="shared" si="3"/>
        <v>10</v>
      </c>
      <c r="B17" s="21" t="s">
        <v>13</v>
      </c>
      <c r="C17" s="37"/>
      <c r="D17" s="18"/>
      <c r="E17" s="38"/>
      <c r="F17" s="18"/>
      <c r="G17" s="46"/>
      <c r="H17" s="46"/>
      <c r="I17" s="46">
        <f t="shared" si="2"/>
        <v>0</v>
      </c>
      <c r="J17" s="18">
        <f t="shared" si="0"/>
        <v>0</v>
      </c>
      <c r="K17" s="40">
        <f t="shared" si="1"/>
        <v>0</v>
      </c>
      <c r="L17" s="39"/>
      <c r="M17" s="16"/>
      <c r="N17" s="16"/>
    </row>
    <row r="18" spans="1:15" ht="12.95" customHeight="1">
      <c r="A18" s="17"/>
      <c r="B18" s="21" t="s">
        <v>14</v>
      </c>
      <c r="C18" s="37">
        <f>SUM(C5:C17)</f>
        <v>166336.25999999998</v>
      </c>
      <c r="D18" s="43">
        <f>E18/$C$18</f>
        <v>0.1916837856039327</v>
      </c>
      <c r="E18" s="38">
        <f>SUM(E5:E17)</f>
        <v>31883.964000000004</v>
      </c>
      <c r="F18" s="43">
        <f>G18/$C$18</f>
        <v>0.178271274104636</v>
      </c>
      <c r="G18" s="38">
        <f>SUM(G5:G17)</f>
        <v>29652.976999999999</v>
      </c>
      <c r="H18" s="43">
        <f>I18/$C$18</f>
        <v>0.63004494029143132</v>
      </c>
      <c r="I18" s="38">
        <f>SUM(I5:I17)</f>
        <v>104799.31899999999</v>
      </c>
      <c r="J18" s="18">
        <f t="shared" si="0"/>
        <v>1</v>
      </c>
      <c r="K18" s="40">
        <f t="shared" si="1"/>
        <v>166336.26</v>
      </c>
      <c r="L18" s="16"/>
      <c r="M18" s="16"/>
      <c r="N18" s="16"/>
    </row>
    <row r="19" spans="1:15" ht="12.95" customHeight="1">
      <c r="A19" s="17"/>
      <c r="B19" s="21" t="s">
        <v>15</v>
      </c>
      <c r="C19" s="41">
        <v>0.23849999999999999</v>
      </c>
      <c r="D19" s="42"/>
      <c r="E19" s="38">
        <f>E18*(1+$C$19)</f>
        <v>39488.289413999999</v>
      </c>
      <c r="F19" s="44"/>
      <c r="G19" s="38">
        <f>G18*(1+$C$19)</f>
        <v>36725.212014499994</v>
      </c>
      <c r="H19" s="47"/>
      <c r="I19" s="38">
        <f>I18*(1+$C$19)</f>
        <v>129793.95658149998</v>
      </c>
      <c r="J19" s="45"/>
      <c r="K19" s="40">
        <f>E19+G19+I19</f>
        <v>206007.45800999997</v>
      </c>
      <c r="L19" s="16"/>
      <c r="M19" s="29"/>
      <c r="N19" s="31"/>
    </row>
    <row r="20" spans="1:15" ht="12.95" customHeight="1">
      <c r="A20" s="11"/>
      <c r="B20" s="21" t="s">
        <v>16</v>
      </c>
      <c r="C20" s="37">
        <f>C18*(1+C19)</f>
        <v>206007.45800999997</v>
      </c>
      <c r="D20" s="32">
        <f>D18</f>
        <v>0.1916837856039327</v>
      </c>
      <c r="E20" s="38">
        <f>E18*(1+$C$19)</f>
        <v>39488.289413999999</v>
      </c>
      <c r="F20" s="18">
        <f>F18+D20</f>
        <v>0.36995505970856868</v>
      </c>
      <c r="G20" s="38">
        <f>(G18*(1+$C$19))+E20</f>
        <v>76213.501428499992</v>
      </c>
      <c r="H20" s="18">
        <f>H18+F20</f>
        <v>1</v>
      </c>
      <c r="I20" s="38">
        <f>(I18*(1+$C$19))+G20</f>
        <v>206007.45800999997</v>
      </c>
      <c r="J20" s="15"/>
      <c r="K20" s="40"/>
      <c r="L20" s="16"/>
      <c r="M20" s="29"/>
      <c r="N20" s="29"/>
    </row>
    <row r="21" spans="1:15" ht="12.95" customHeight="1">
      <c r="A21" s="1"/>
      <c r="B21" s="7"/>
      <c r="C21" s="34"/>
      <c r="D21" s="35"/>
      <c r="E21" s="5"/>
      <c r="F21" s="4"/>
      <c r="G21" s="6"/>
      <c r="H21" s="6"/>
      <c r="I21" s="6"/>
      <c r="J21" s="6"/>
      <c r="K21" s="6"/>
      <c r="L21" s="6"/>
    </row>
    <row r="22" spans="1:15" ht="12.95" customHeight="1">
      <c r="A22" s="1"/>
      <c r="B22" s="7"/>
      <c r="C22" s="34"/>
      <c r="D22" s="35"/>
      <c r="E22" s="5"/>
      <c r="F22" s="4"/>
      <c r="G22" s="6"/>
      <c r="H22" s="6"/>
      <c r="I22" s="6"/>
      <c r="J22" s="6"/>
      <c r="K22" s="6"/>
      <c r="L22" s="6"/>
    </row>
    <row r="23" spans="1:15" ht="12.95" customHeight="1">
      <c r="A23" s="1"/>
      <c r="B23" s="36" t="s">
        <v>38</v>
      </c>
      <c r="C23" s="34"/>
      <c r="D23" s="35"/>
      <c r="E23" s="5"/>
      <c r="F23" s="8"/>
      <c r="G23" s="6"/>
      <c r="H23" s="6"/>
      <c r="I23" s="6"/>
      <c r="J23" s="6"/>
      <c r="K23" s="6"/>
      <c r="L23" s="6"/>
    </row>
    <row r="24" spans="1:15" ht="12.95" customHeight="1">
      <c r="A24" s="1"/>
      <c r="B24" s="19"/>
      <c r="C24" s="3"/>
      <c r="D24" s="4"/>
      <c r="E24" s="5"/>
      <c r="F24" s="8"/>
      <c r="G24" s="6"/>
      <c r="H24" s="6"/>
      <c r="I24" s="6"/>
      <c r="J24" s="6"/>
      <c r="K24" s="6"/>
      <c r="L24" s="6"/>
    </row>
    <row r="25" spans="1:15" ht="12.95" customHeight="1">
      <c r="A25" s="1"/>
      <c r="B25" s="2"/>
      <c r="C25" s="3"/>
      <c r="D25" s="4"/>
      <c r="E25" s="5"/>
      <c r="F25" s="4"/>
      <c r="G25" s="6"/>
      <c r="H25" s="6"/>
      <c r="I25" s="6"/>
      <c r="J25" s="6"/>
      <c r="K25" s="6"/>
      <c r="L25" s="6"/>
    </row>
    <row r="26" spans="1:15" ht="15.75">
      <c r="A26" s="1"/>
      <c r="B26" s="11" t="s">
        <v>17</v>
      </c>
      <c r="C26" s="49" t="s">
        <v>20</v>
      </c>
      <c r="D26" s="49"/>
      <c r="E26" s="49"/>
      <c r="F26" s="49"/>
      <c r="G26" s="54" t="s">
        <v>25</v>
      </c>
      <c r="H26" s="54"/>
      <c r="I26" s="54"/>
      <c r="J26" s="54"/>
      <c r="K26" s="54"/>
      <c r="L26" s="54"/>
      <c r="M26" s="54"/>
      <c r="N26" s="54"/>
      <c r="O26" s="54"/>
    </row>
    <row r="27" spans="1:15" ht="15.75">
      <c r="A27" s="1"/>
      <c r="B27" s="11" t="s">
        <v>19</v>
      </c>
      <c r="C27" s="55" t="s">
        <v>23</v>
      </c>
      <c r="D27" s="56"/>
      <c r="E27" s="56"/>
      <c r="F27" s="56"/>
      <c r="G27" s="49" t="s">
        <v>27</v>
      </c>
      <c r="H27" s="49"/>
      <c r="I27" s="49"/>
      <c r="J27" s="49"/>
      <c r="K27" s="49"/>
      <c r="L27" s="49"/>
      <c r="M27" s="49"/>
      <c r="N27" s="49"/>
      <c r="O27" s="49"/>
    </row>
    <row r="28" spans="1:15" ht="12.95" customHeight="1">
      <c r="A28" s="1"/>
      <c r="B28" s="11" t="s">
        <v>18</v>
      </c>
      <c r="C28" s="49" t="s">
        <v>21</v>
      </c>
      <c r="D28" s="49"/>
      <c r="E28" s="49"/>
      <c r="F28" s="49"/>
      <c r="G28" s="53" t="s">
        <v>26</v>
      </c>
      <c r="H28" s="53"/>
      <c r="I28" s="53"/>
      <c r="J28" s="53"/>
      <c r="K28" s="53"/>
      <c r="L28" s="53"/>
      <c r="M28" s="53"/>
      <c r="N28" s="53"/>
      <c r="O28" s="53"/>
    </row>
    <row r="29" spans="1:15" ht="12.95" customHeight="1">
      <c r="A29" s="1"/>
      <c r="B29" s="11" t="s">
        <v>28</v>
      </c>
      <c r="C29" s="11"/>
      <c r="D29" s="11"/>
      <c r="E29" s="11"/>
      <c r="F29" s="11"/>
      <c r="G29" s="30"/>
      <c r="H29" s="30"/>
      <c r="I29" s="30"/>
      <c r="J29" s="6"/>
      <c r="K29" s="6"/>
      <c r="L29" s="6"/>
    </row>
    <row r="30" spans="1:15">
      <c r="C30" s="50" t="s">
        <v>22</v>
      </c>
      <c r="D30" s="50"/>
      <c r="E30" s="50"/>
      <c r="F30" s="50"/>
    </row>
    <row r="31" spans="1:15" ht="12.75">
      <c r="C31" s="48" t="s">
        <v>24</v>
      </c>
      <c r="D31" s="48"/>
      <c r="E31" s="48"/>
      <c r="F31" s="48"/>
    </row>
    <row r="32" spans="1:15" ht="12.75">
      <c r="C32" s="49" t="s">
        <v>18</v>
      </c>
      <c r="D32" s="49"/>
      <c r="E32" s="49"/>
      <c r="F32" s="49"/>
    </row>
  </sheetData>
  <mergeCells count="11">
    <mergeCell ref="C31:F31"/>
    <mergeCell ref="C32:F32"/>
    <mergeCell ref="C30:F30"/>
    <mergeCell ref="F3:G3"/>
    <mergeCell ref="H3:I3"/>
    <mergeCell ref="G27:O27"/>
    <mergeCell ref="G28:O28"/>
    <mergeCell ref="G26:O26"/>
    <mergeCell ref="C27:F27"/>
    <mergeCell ref="C26:F26"/>
    <mergeCell ref="C28:F28"/>
  </mergeCells>
  <printOptions horizontalCentered="1" verticalCentered="1"/>
  <pageMargins left="0.51181102362204722" right="0.51181102362204722" top="0.78740157480314965" bottom="0.78740157480314965" header="0.31496062992125984" footer="0.31496062992125984"/>
  <pageSetup paperSize="9" scale="87" orientation="landscape" verticalDpi="2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Plan1</vt:lpstr>
      <vt:lpstr>Plan1!Area_de_impressao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pavei</dc:creator>
  <cp:lastModifiedBy>mnt</cp:lastModifiedBy>
  <cp:lastPrinted>2015-07-29T11:23:23Z</cp:lastPrinted>
  <dcterms:created xsi:type="dcterms:W3CDTF">2015-07-23T18:14:39Z</dcterms:created>
  <dcterms:modified xsi:type="dcterms:W3CDTF">2015-07-29T11:32:42Z</dcterms:modified>
</cp:coreProperties>
</file>